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DEPS\Documents\Documents\Webpolitecnica\TFG\"/>
    </mc:Choice>
  </mc:AlternateContent>
  <bookViews>
    <workbookView xWindow="0" yWindow="0" windowWidth="17895" windowHeight="8160"/>
  </bookViews>
  <sheets>
    <sheet name="DG IDIyDP+IM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4" l="1"/>
  <c r="F56" i="4"/>
  <c r="F55" i="4"/>
  <c r="J53" i="4"/>
  <c r="F53" i="4"/>
  <c r="F52" i="4"/>
  <c r="F51" i="4"/>
  <c r="F50" i="4"/>
  <c r="F49" i="4"/>
  <c r="F48" i="4"/>
  <c r="F47" i="4"/>
  <c r="F46" i="4"/>
  <c r="F45" i="4"/>
  <c r="F44" i="4"/>
  <c r="J43" i="4"/>
  <c r="F43" i="4"/>
  <c r="F42" i="4"/>
  <c r="F41" i="4"/>
  <c r="F40" i="4"/>
  <c r="F39" i="4"/>
  <c r="F38" i="4"/>
  <c r="F37" i="4"/>
  <c r="F36" i="4"/>
  <c r="F35" i="4"/>
  <c r="F34" i="4"/>
  <c r="J33" i="4"/>
  <c r="F33" i="4"/>
  <c r="F32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J60" i="4" l="1"/>
  <c r="J56" i="4"/>
  <c r="J61" i="4"/>
  <c r="J24" i="4"/>
  <c r="F61" i="4" l="1"/>
  <c r="G61" i="4" s="1"/>
  <c r="F60" i="4"/>
  <c r="G60" i="4" s="1"/>
  <c r="F59" i="4"/>
  <c r="G59" i="4" s="1"/>
</calcChain>
</file>

<file path=xl/sharedStrings.xml><?xml version="1.0" encoding="utf-8"?>
<sst xmlns="http://schemas.openxmlformats.org/spreadsheetml/2006/main" count="89" uniqueCount="79">
  <si>
    <t xml:space="preserve">CÁLCULO </t>
  </si>
  <si>
    <t xml:space="preserve">EXPRESIÓN GRÁFICA EN LA INGENIERÍA </t>
  </si>
  <si>
    <t xml:space="preserve">FUNDAMENTOS DE INFORMÁTICA  </t>
  </si>
  <si>
    <t xml:space="preserve">FÍSICA 1 </t>
  </si>
  <si>
    <t xml:space="preserve">ÁLGEBRA LINEAL </t>
  </si>
  <si>
    <t xml:space="preserve">AMPLIACIÓN DE CÁLCULO </t>
  </si>
  <si>
    <t xml:space="preserve">ANÁLISIS VECTORIAL Y ESTADÍSTICO </t>
  </si>
  <si>
    <t xml:space="preserve">FÍSICA 2 </t>
  </si>
  <si>
    <t xml:space="preserve">GESTIÓN DE EMPRESAS </t>
  </si>
  <si>
    <t xml:space="preserve">QUÍMICA </t>
  </si>
  <si>
    <t xml:space="preserve">INGENIERÍA DE FABRICACIÓN </t>
  </si>
  <si>
    <t xml:space="preserve">RESISTENCIA DE MATERIALES </t>
  </si>
  <si>
    <t xml:space="preserve">TEORÍA DE MÁQUINAS </t>
  </si>
  <si>
    <t xml:space="preserve">TERMOTECNIA </t>
  </si>
  <si>
    <t xml:space="preserve">AUTOMÁTICA </t>
  </si>
  <si>
    <t xml:space="preserve">CIENCIAS DE LOS MATERIALES </t>
  </si>
  <si>
    <t xml:space="preserve">FUNDAMENTOS DE ELECTRÓNICA </t>
  </si>
  <si>
    <t xml:space="preserve">FUNDAMENTOS DE INGENIERÍA ELÉCTRICA </t>
  </si>
  <si>
    <t xml:space="preserve">MECÁNICA DE FLUIDOS </t>
  </si>
  <si>
    <t xml:space="preserve">OFICINA TÉCNICA </t>
  </si>
  <si>
    <t>FORMACIÓN BÁSICA</t>
  </si>
  <si>
    <t>RAMA INDUSTRIAL</t>
  </si>
  <si>
    <t>TECNOLOGÍA ESPECÍFICA Y OBLIGATORIAS DE TÍTULO</t>
  </si>
  <si>
    <t>COMUNES TECNOL. ESP Y OBLIGATORIAS</t>
  </si>
  <si>
    <t>OPTATIVAS</t>
  </si>
  <si>
    <t>COMUNES</t>
  </si>
  <si>
    <t>APROBADAS</t>
  </si>
  <si>
    <t xml:space="preserve">Admisnistración de Operaciones </t>
  </si>
  <si>
    <t xml:space="preserve">Programación de Robots Industriales </t>
  </si>
  <si>
    <t xml:space="preserve">Equipos electrónicos de medida </t>
  </si>
  <si>
    <t xml:space="preserve">Seguridad y Salud Laboral </t>
  </si>
  <si>
    <t xml:space="preserve">Ampliación de Física </t>
  </si>
  <si>
    <t xml:space="preserve">Sistemas Informáticos </t>
  </si>
  <si>
    <t xml:space="preserve">Diseño y análisis estructural asistido </t>
  </si>
  <si>
    <t xml:space="preserve">Técnicas de Iluminación y Domótica </t>
  </si>
  <si>
    <t xml:space="preserve">Inglés aplicado a la ingeniería Electrónica </t>
  </si>
  <si>
    <t xml:space="preserve">Mantenimiento Industrial </t>
  </si>
  <si>
    <t xml:space="preserve">CRÉDITOS SUPERADOS </t>
  </si>
  <si>
    <t xml:space="preserve">TOTAL DOBLE GRADO </t>
  </si>
  <si>
    <t>MANUAL</t>
  </si>
  <si>
    <t>AUTO</t>
  </si>
  <si>
    <t>PARCIAL</t>
  </si>
  <si>
    <t>ESP. GIE</t>
  </si>
  <si>
    <t>ESP. GIEI</t>
  </si>
  <si>
    <t>ECTS OPTATIVAS CURSADAS</t>
  </si>
  <si>
    <t>ECTS COMPUTO ACTIVIDADES</t>
  </si>
  <si>
    <t>ECTS OPTATIVAS TOTALES GIE</t>
  </si>
  <si>
    <t>OPTATIVAS TOTALES DOBLE GRADO</t>
  </si>
  <si>
    <t>ECTS OPTATIVAS TOTALES GIEI</t>
  </si>
  <si>
    <t>OPTATIVAS (Actividades, Pract.Empresa, Exp.Prof)</t>
  </si>
  <si>
    <t xml:space="preserve">FUNDAMENTOS DEL DISEÑO  </t>
  </si>
  <si>
    <t xml:space="preserve">DISEÑO ASISTIDO POR ORDENADOR  </t>
  </si>
  <si>
    <t xml:space="preserve">INGENIERÍA GRÁFICA DEL PRODUCTO  </t>
  </si>
  <si>
    <t xml:space="preserve">METODOLOGIA DEL DISEÑO  </t>
  </si>
  <si>
    <t xml:space="preserve">DISEÑO DE COMUNICACIÓN  </t>
  </si>
  <si>
    <t xml:space="preserve">TEORÍA Y ESTÉTICA DEL DISEÑO INDUSTRIAL  </t>
  </si>
  <si>
    <t xml:space="preserve">DISEÑO ERGONÓMICO Y ECODISEÑO   </t>
  </si>
  <si>
    <t xml:space="preserve">DESARROLLO HISTÓRICO-CULTURALES DEL DISEÑO INDUSTRIAL  </t>
  </si>
  <si>
    <t xml:space="preserve">ENVASE Y EMBALAJE  </t>
  </si>
  <si>
    <t>TECNOLOGÍA DE MATERIALES</t>
  </si>
  <si>
    <t xml:space="preserve">INGENIERÍA GRÁFICA MECÁNICA Y TOPOGRÁFICA </t>
  </si>
  <si>
    <t>METROLOGÍA Y CALIDAD</t>
  </si>
  <si>
    <t>ESPECÍFICAS GRADO ING. DISEÑO IND. Y D.P.</t>
  </si>
  <si>
    <t>ESPECÍFICAS GRADO ING. MECÁNICA</t>
  </si>
  <si>
    <t xml:space="preserve">INGENIERÍA TÉRMICA  </t>
  </si>
  <si>
    <t xml:space="preserve">TEORÍA DE ESTRUTURAS Y CONSTRUCCIONES INDUSTRIALES  </t>
  </si>
  <si>
    <t xml:space="preserve">ESTRUCTURAS METÁLICAS  </t>
  </si>
  <si>
    <t xml:space="preserve">ESTRUCTURAS DE HORMIGÓN  </t>
  </si>
  <si>
    <t xml:space="preserve">TECNOLOGÍA DE FABRICACIÓN  </t>
  </si>
  <si>
    <t xml:space="preserve">CÁLCULO Y DISEÑO DE MÁQUINAS  </t>
  </si>
  <si>
    <t xml:space="preserve">DISEÑO MECANICO ASISTIDO POR ORDENADOR  </t>
  </si>
  <si>
    <t xml:space="preserve">MÁQUINAS FLUIDOMECÁNICAS  </t>
  </si>
  <si>
    <t xml:space="preserve">MECÁNICA EXPERIMENTAL Y TÉCNICAS DE SIMULACIÓN DE MÁQUINAS  </t>
  </si>
  <si>
    <t>GRADO INGENIERÍA DISEÑO IND. Y D.P.</t>
  </si>
  <si>
    <t>GRADO INGENIERÍA MECÁNICA</t>
  </si>
  <si>
    <t>DOBLE GRADO EN INGENIERÍA DISEÑO IND. Y D.P. + MECÁNICA</t>
  </si>
  <si>
    <t>MOTORES TÉRMICOS</t>
  </si>
  <si>
    <t>GIM OPTATIVAS POR COMPUTO TecEsp GIDIyDP</t>
  </si>
  <si>
    <t>GIDIyDP OPTATIVAS POR COMPUTO TecEsp GIM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</si>
</sst>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0" fillId="2" borderId="8" xfId="0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0" fillId="2" borderId="14" xfId="0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0" borderId="0" xfId="0" applyAlignment="1" applyProtection="1"/>
    <xf numFmtId="0" fontId="5" fillId="3" borderId="8" xfId="0" applyFont="1" applyFill="1" applyBorder="1" applyAlignment="1" applyProtection="1">
      <alignment horizontal="center"/>
    </xf>
    <xf numFmtId="0" fontId="2" fillId="3" borderId="8" xfId="0" applyFont="1" applyFill="1" applyBorder="1" applyProtection="1"/>
    <xf numFmtId="0" fontId="0" fillId="3" borderId="8" xfId="0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0" fillId="3" borderId="1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0" fontId="0" fillId="3" borderId="4" xfId="0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0" fillId="2" borderId="3" xfId="0" applyFill="1" applyBorder="1" applyAlignment="1" applyProtection="1">
      <alignment horizontal="center"/>
    </xf>
    <xf numFmtId="0" fontId="2" fillId="2" borderId="30" xfId="0" applyFont="1" applyFill="1" applyBorder="1" applyProtection="1"/>
    <xf numFmtId="0" fontId="5" fillId="2" borderId="14" xfId="0" applyFont="1" applyFill="1" applyBorder="1" applyAlignment="1" applyProtection="1">
      <alignment horizontal="center" vertical="center"/>
    </xf>
    <xf numFmtId="0" fontId="15" fillId="4" borderId="14" xfId="0" applyFont="1" applyFill="1" applyBorder="1" applyProtection="1"/>
    <xf numFmtId="0" fontId="15" fillId="4" borderId="18" xfId="0" applyFont="1" applyFill="1" applyBorder="1" applyProtection="1"/>
    <xf numFmtId="0" fontId="10" fillId="5" borderId="34" xfId="0" applyFont="1" applyFill="1" applyBorder="1" applyProtection="1"/>
    <xf numFmtId="0" fontId="0" fillId="6" borderId="3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26" xfId="0" applyFont="1" applyBorder="1" applyAlignment="1" applyProtection="1">
      <alignment horizontal="right"/>
    </xf>
    <xf numFmtId="0" fontId="5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Protection="1"/>
    <xf numFmtId="0" fontId="5" fillId="6" borderId="2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/>
    </xf>
    <xf numFmtId="0" fontId="2" fillId="6" borderId="14" xfId="0" applyFont="1" applyFill="1" applyBorder="1" applyProtection="1"/>
    <xf numFmtId="0" fontId="5" fillId="7" borderId="27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2" fillId="7" borderId="3" xfId="0" applyFont="1" applyFill="1" applyBorder="1" applyProtection="1"/>
    <xf numFmtId="0" fontId="5" fillId="7" borderId="1" xfId="0" applyFont="1" applyFill="1" applyBorder="1" applyAlignment="1" applyProtection="1">
      <alignment horizontal="center"/>
    </xf>
    <xf numFmtId="0" fontId="2" fillId="7" borderId="1" xfId="0" applyFont="1" applyFill="1" applyBorder="1" applyProtection="1"/>
    <xf numFmtId="0" fontId="5" fillId="7" borderId="2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0" fillId="4" borderId="4" xfId="0" applyFill="1" applyBorder="1" applyProtection="1"/>
    <xf numFmtId="0" fontId="0" fillId="4" borderId="16" xfId="0" applyFill="1" applyBorder="1" applyProtection="1"/>
    <xf numFmtId="0" fontId="0" fillId="4" borderId="14" xfId="0" applyFill="1" applyBorder="1" applyProtection="1"/>
    <xf numFmtId="0" fontId="0" fillId="4" borderId="15" xfId="0" applyFill="1" applyBorder="1" applyProtection="1"/>
    <xf numFmtId="0" fontId="1" fillId="0" borderId="19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8" fillId="4" borderId="18" xfId="0" applyFont="1" applyFill="1" applyBorder="1" applyAlignment="1" applyProtection="1">
      <alignment horizontal="center"/>
      <protection hidden="1"/>
    </xf>
    <xf numFmtId="0" fontId="8" fillId="4" borderId="14" xfId="0" applyFont="1" applyFill="1" applyBorder="1" applyAlignment="1" applyProtection="1">
      <alignment horizontal="center"/>
      <protection hidden="1"/>
    </xf>
    <xf numFmtId="0" fontId="11" fillId="5" borderId="23" xfId="0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8" xfId="0" applyBorder="1" applyProtection="1">
      <protection locked="0"/>
    </xf>
    <xf numFmtId="0" fontId="6" fillId="0" borderId="19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 wrapText="1"/>
    </xf>
    <xf numFmtId="0" fontId="12" fillId="0" borderId="21" xfId="0" applyFont="1" applyBorder="1" applyAlignment="1" applyProtection="1">
      <alignment horizont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3" fillId="5" borderId="20" xfId="0" applyFont="1" applyFill="1" applyBorder="1" applyAlignment="1" applyProtection="1">
      <alignment horizontal="center"/>
    </xf>
    <xf numFmtId="0" fontId="13" fillId="5" borderId="33" xfId="0" applyFont="1" applyFill="1" applyBorder="1" applyAlignment="1" applyProtection="1">
      <alignment horizontal="center"/>
    </xf>
    <xf numFmtId="0" fontId="14" fillId="4" borderId="29" xfId="0" applyFont="1" applyFill="1" applyBorder="1" applyAlignment="1" applyProtection="1">
      <alignment horizontal="center"/>
    </xf>
    <xf numFmtId="0" fontId="14" fillId="4" borderId="27" xfId="0" applyFont="1" applyFill="1" applyBorder="1" applyAlignment="1" applyProtection="1">
      <alignment horizontal="center"/>
    </xf>
    <xf numFmtId="0" fontId="14" fillId="4" borderId="32" xfId="0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18" xfId="0" applyFont="1" applyFill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FFFF99"/>
      <color rgb="FF33CC33"/>
      <color rgb="FFFF4B4B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2" lockText="1" noThreeD="1"/>
</file>

<file path=xl/ctrlProps/ctrlProp10.xml><?xml version="1.0" encoding="utf-8"?>
<formControlPr xmlns="http://schemas.microsoft.com/office/spreadsheetml/2009/9/main" objectType="CheckBox" fmlaLink="G11" lockText="1" noThreeD="1"/>
</file>

<file path=xl/ctrlProps/ctrlProp11.xml><?xml version="1.0" encoding="utf-8"?>
<formControlPr xmlns="http://schemas.microsoft.com/office/spreadsheetml/2009/9/main" objectType="CheckBox" fmlaLink="G12" lockText="1" noThreeD="1"/>
</file>

<file path=xl/ctrlProps/ctrlProp12.xml><?xml version="1.0" encoding="utf-8"?>
<formControlPr xmlns="http://schemas.microsoft.com/office/spreadsheetml/2009/9/main" objectType="CheckBox" fmlaLink="G13" lockText="1" noThreeD="1"/>
</file>

<file path=xl/ctrlProps/ctrlProp13.xml><?xml version="1.0" encoding="utf-8"?>
<formControlPr xmlns="http://schemas.microsoft.com/office/spreadsheetml/2009/9/main" objectType="CheckBox" fmlaLink="G14" lockText="1" noThreeD="1"/>
</file>

<file path=xl/ctrlProps/ctrlProp14.xml><?xml version="1.0" encoding="utf-8"?>
<formControlPr xmlns="http://schemas.microsoft.com/office/spreadsheetml/2009/9/main" objectType="CheckBox" fmlaLink="G15" lockText="1" noThreeD="1"/>
</file>

<file path=xl/ctrlProps/ctrlProp15.xml><?xml version="1.0" encoding="utf-8"?>
<formControlPr xmlns="http://schemas.microsoft.com/office/spreadsheetml/2009/9/main" objectType="CheckBox" fmlaLink="G16" lockText="1" noThreeD="1"/>
</file>

<file path=xl/ctrlProps/ctrlProp16.xml><?xml version="1.0" encoding="utf-8"?>
<formControlPr xmlns="http://schemas.microsoft.com/office/spreadsheetml/2009/9/main" objectType="CheckBox" fmlaLink="G17" lockText="1" noThreeD="1"/>
</file>

<file path=xl/ctrlProps/ctrlProp17.xml><?xml version="1.0" encoding="utf-8"?>
<formControlPr xmlns="http://schemas.microsoft.com/office/spreadsheetml/2009/9/main" objectType="CheckBox" fmlaLink="G18" lockText="1" noThreeD="1"/>
</file>

<file path=xl/ctrlProps/ctrlProp18.xml><?xml version="1.0" encoding="utf-8"?>
<formControlPr xmlns="http://schemas.microsoft.com/office/spreadsheetml/2009/9/main" objectType="CheckBox" fmlaLink="G19" lockText="1" noThreeD="1"/>
</file>

<file path=xl/ctrlProps/ctrlProp19.xml><?xml version="1.0" encoding="utf-8"?>
<formControlPr xmlns="http://schemas.microsoft.com/office/spreadsheetml/2009/9/main" objectType="CheckBox" fmlaLink="G20" lockText="1" noThreeD="1"/>
</file>

<file path=xl/ctrlProps/ctrlProp2.xml><?xml version="1.0" encoding="utf-8"?>
<formControlPr xmlns="http://schemas.microsoft.com/office/spreadsheetml/2009/9/main" objectType="CheckBox" fmlaLink="G3" lockText="1" noThreeD="1"/>
</file>

<file path=xl/ctrlProps/ctrlProp20.xml><?xml version="1.0" encoding="utf-8"?>
<formControlPr xmlns="http://schemas.microsoft.com/office/spreadsheetml/2009/9/main" objectType="CheckBox" fmlaLink="G48" lockText="1" noThreeD="1"/>
</file>

<file path=xl/ctrlProps/ctrlProp21.xml><?xml version="1.0" encoding="utf-8"?>
<formControlPr xmlns="http://schemas.microsoft.com/office/spreadsheetml/2009/9/main" objectType="CheckBox" fmlaLink="G49" lockText="1" noThreeD="1"/>
</file>

<file path=xl/ctrlProps/ctrlProp22.xml><?xml version="1.0" encoding="utf-8"?>
<formControlPr xmlns="http://schemas.microsoft.com/office/spreadsheetml/2009/9/main" objectType="CheckBox" fmlaLink="G40" lockText="1" noThreeD="1"/>
</file>

<file path=xl/ctrlProps/ctrlProp23.xml><?xml version="1.0" encoding="utf-8"?>
<formControlPr xmlns="http://schemas.microsoft.com/office/spreadsheetml/2009/9/main" objectType="CheckBox" fmlaLink="G41" lockText="1" noThreeD="1"/>
</file>

<file path=xl/ctrlProps/ctrlProp24.xml><?xml version="1.0" encoding="utf-8"?>
<formControlPr xmlns="http://schemas.microsoft.com/office/spreadsheetml/2009/9/main" objectType="CheckBox" fmlaLink="G24" lockText="1" noThreeD="1"/>
</file>

<file path=xl/ctrlProps/ctrlProp25.xml><?xml version="1.0" encoding="utf-8"?>
<formControlPr xmlns="http://schemas.microsoft.com/office/spreadsheetml/2009/9/main" objectType="CheckBox" fmlaLink="G42" lockText="1" noThreeD="1"/>
</file>

<file path=xl/ctrlProps/ctrlProp26.xml><?xml version="1.0" encoding="utf-8"?>
<formControlPr xmlns="http://schemas.microsoft.com/office/spreadsheetml/2009/9/main" objectType="CheckBox" fmlaLink="G43" lockText="1" noThreeD="1"/>
</file>

<file path=xl/ctrlProps/ctrlProp27.xml><?xml version="1.0" encoding="utf-8"?>
<formControlPr xmlns="http://schemas.microsoft.com/office/spreadsheetml/2009/9/main" objectType="CheckBox" fmlaLink="G23" lockText="1" noThreeD="1"/>
</file>

<file path=xl/ctrlProps/ctrlProp28.xml><?xml version="1.0" encoding="utf-8"?>
<formControlPr xmlns="http://schemas.microsoft.com/office/spreadsheetml/2009/9/main" objectType="CheckBox" fmlaLink="G34" lockText="1" noThreeD="1"/>
</file>

<file path=xl/ctrlProps/ctrlProp29.xml><?xml version="1.0" encoding="utf-8"?>
<formControlPr xmlns="http://schemas.microsoft.com/office/spreadsheetml/2009/9/main" objectType="CheckBox" fmlaLink="G50" lockText="1" noThreeD="1"/>
</file>

<file path=xl/ctrlProps/ctrlProp3.xml><?xml version="1.0" encoding="utf-8"?>
<formControlPr xmlns="http://schemas.microsoft.com/office/spreadsheetml/2009/9/main" objectType="CheckBox" fmlaLink="G4" lockText="1" noThreeD="1"/>
</file>

<file path=xl/ctrlProps/ctrlProp30.xml><?xml version="1.0" encoding="utf-8"?>
<formControlPr xmlns="http://schemas.microsoft.com/office/spreadsheetml/2009/9/main" objectType="CheckBox" fmlaLink="G51" lockText="1" noThreeD="1"/>
</file>

<file path=xl/ctrlProps/ctrlProp31.xml><?xml version="1.0" encoding="utf-8"?>
<formControlPr xmlns="http://schemas.microsoft.com/office/spreadsheetml/2009/9/main" objectType="CheckBox" fmlaLink="G52" lockText="1" noThreeD="1"/>
</file>

<file path=xl/ctrlProps/ctrlProp32.xml><?xml version="1.0" encoding="utf-8"?>
<formControlPr xmlns="http://schemas.microsoft.com/office/spreadsheetml/2009/9/main" objectType="CheckBox" fmlaLink="G53" lockText="1" noThreeD="1"/>
</file>

<file path=xl/ctrlProps/ctrlProp33.xml><?xml version="1.0" encoding="utf-8"?>
<formControlPr xmlns="http://schemas.microsoft.com/office/spreadsheetml/2009/9/main" objectType="CheckBox" fmlaLink="G35" lockText="1" noThreeD="1"/>
</file>

<file path=xl/ctrlProps/ctrlProp34.xml><?xml version="1.0" encoding="utf-8"?>
<formControlPr xmlns="http://schemas.microsoft.com/office/spreadsheetml/2009/9/main" objectType="CheckBox" fmlaLink="G36" lockText="1" noThreeD="1"/>
</file>

<file path=xl/ctrlProps/ctrlProp35.xml><?xml version="1.0" encoding="utf-8"?>
<formControlPr xmlns="http://schemas.microsoft.com/office/spreadsheetml/2009/9/main" objectType="CheckBox" fmlaLink="G25" lockText="1" noThreeD="1"/>
</file>

<file path=xl/ctrlProps/ctrlProp36.xml><?xml version="1.0" encoding="utf-8"?>
<formControlPr xmlns="http://schemas.microsoft.com/office/spreadsheetml/2009/9/main" objectType="CheckBox" fmlaLink="G26" lockText="1" noThreeD="1"/>
</file>

<file path=xl/ctrlProps/ctrlProp37.xml><?xml version="1.0" encoding="utf-8"?>
<formControlPr xmlns="http://schemas.microsoft.com/office/spreadsheetml/2009/9/main" objectType="CheckBox" fmlaLink="G27" lockText="1" noThreeD="1"/>
</file>

<file path=xl/ctrlProps/ctrlProp38.xml><?xml version="1.0" encoding="utf-8"?>
<formControlPr xmlns="http://schemas.microsoft.com/office/spreadsheetml/2009/9/main" objectType="CheckBox" fmlaLink="G28" lockText="1" noThreeD="1"/>
</file>

<file path=xl/ctrlProps/ctrlProp39.xml><?xml version="1.0" encoding="utf-8"?>
<formControlPr xmlns="http://schemas.microsoft.com/office/spreadsheetml/2009/9/main" objectType="CheckBox" fmlaLink="G22" lockText="1" noThreeD="1"/>
</file>

<file path=xl/ctrlProps/ctrlProp4.xml><?xml version="1.0" encoding="utf-8"?>
<formControlPr xmlns="http://schemas.microsoft.com/office/spreadsheetml/2009/9/main" objectType="CheckBox" fmlaLink="G5" lockText="1" noThreeD="1"/>
</file>

<file path=xl/ctrlProps/ctrlProp40.xml><?xml version="1.0" encoding="utf-8"?>
<formControlPr xmlns="http://schemas.microsoft.com/office/spreadsheetml/2009/9/main" objectType="CheckBox" fmlaLink="G37" lockText="1" noThreeD="1"/>
</file>

<file path=xl/ctrlProps/ctrlProp41.xml><?xml version="1.0" encoding="utf-8"?>
<formControlPr xmlns="http://schemas.microsoft.com/office/spreadsheetml/2009/9/main" objectType="CheckBox" fmlaLink="G44" lockText="1" noThreeD="1"/>
</file>

<file path=xl/ctrlProps/ctrlProp42.xml><?xml version="1.0" encoding="utf-8"?>
<formControlPr xmlns="http://schemas.microsoft.com/office/spreadsheetml/2009/9/main" objectType="CheckBox" fmlaLink="G45" lockText="1" noThreeD="1"/>
</file>

<file path=xl/ctrlProps/ctrlProp43.xml><?xml version="1.0" encoding="utf-8"?>
<formControlPr xmlns="http://schemas.microsoft.com/office/spreadsheetml/2009/9/main" objectType="CheckBox" fmlaLink="G46" lockText="1" noThreeD="1"/>
</file>

<file path=xl/ctrlProps/ctrlProp44.xml><?xml version="1.0" encoding="utf-8"?>
<formControlPr xmlns="http://schemas.microsoft.com/office/spreadsheetml/2009/9/main" objectType="CheckBox" fmlaLink="G47" lockText="1" noThreeD="1"/>
</file>

<file path=xl/ctrlProps/ctrlProp45.xml><?xml version="1.0" encoding="utf-8"?>
<formControlPr xmlns="http://schemas.microsoft.com/office/spreadsheetml/2009/9/main" objectType="CheckBox" fmlaLink="G29" lockText="1" noThreeD="1"/>
</file>

<file path=xl/ctrlProps/ctrlProp46.xml><?xml version="1.0" encoding="utf-8"?>
<formControlPr xmlns="http://schemas.microsoft.com/office/spreadsheetml/2009/9/main" objectType="CheckBox" fmlaLink="G30" lockText="1" noThreeD="1"/>
</file>

<file path=xl/ctrlProps/ctrlProp47.xml><?xml version="1.0" encoding="utf-8"?>
<formControlPr xmlns="http://schemas.microsoft.com/office/spreadsheetml/2009/9/main" objectType="CheckBox" fmlaLink="G31" lockText="1" noThreeD="1"/>
</file>

<file path=xl/ctrlProps/ctrlProp48.xml><?xml version="1.0" encoding="utf-8"?>
<formControlPr xmlns="http://schemas.microsoft.com/office/spreadsheetml/2009/9/main" objectType="CheckBox" fmlaLink="G38" lockText="1" noThreeD="1"/>
</file>

<file path=xl/ctrlProps/ctrlProp49.xml><?xml version="1.0" encoding="utf-8"?>
<formControlPr xmlns="http://schemas.microsoft.com/office/spreadsheetml/2009/9/main" objectType="CheckBox" fmlaLink="$G$39" lockText="1" noThreeD="1"/>
</file>

<file path=xl/ctrlProps/ctrlProp5.xml><?xml version="1.0" encoding="utf-8"?>
<formControlPr xmlns="http://schemas.microsoft.com/office/spreadsheetml/2009/9/main" objectType="CheckBox" fmlaLink="G6" lockText="1" noThreeD="1"/>
</file>

<file path=xl/ctrlProps/ctrlProp50.xml><?xml version="1.0" encoding="utf-8"?>
<formControlPr xmlns="http://schemas.microsoft.com/office/spreadsheetml/2009/9/main" objectType="CheckBox" fmlaLink="G32" lockText="1" noThreeD="1"/>
</file>

<file path=xl/ctrlProps/ctrlProp51.xml><?xml version="1.0" encoding="utf-8"?>
<formControlPr xmlns="http://schemas.microsoft.com/office/spreadsheetml/2009/9/main" objectType="CheckBox" fmlaLink="G33" lockText="1" noThreeD="1"/>
</file>

<file path=xl/ctrlProps/ctrlProp52.xml><?xml version="1.0" encoding="utf-8"?>
<formControlPr xmlns="http://schemas.microsoft.com/office/spreadsheetml/2009/9/main" objectType="CheckBox" fmlaLink="G21" lockText="1" noThreeD="1"/>
</file>

<file path=xl/ctrlProps/ctrlProp53.xml><?xml version="1.0" encoding="utf-8"?>
<formControlPr xmlns="http://schemas.microsoft.com/office/spreadsheetml/2009/9/main" objectType="CheckBox" fmlaLink="G54" lockText="1" noThreeD="1"/>
</file>

<file path=xl/ctrlProps/ctrlProp54.xml><?xml version="1.0" encoding="utf-8"?>
<formControlPr xmlns="http://schemas.microsoft.com/office/spreadsheetml/2009/9/main" objectType="CheckBox" fmlaLink="G43" lockText="1" noThreeD="1"/>
</file>

<file path=xl/ctrlProps/ctrlProp6.xml><?xml version="1.0" encoding="utf-8"?>
<formControlPr xmlns="http://schemas.microsoft.com/office/spreadsheetml/2009/9/main" objectType="CheckBox" fmlaLink="G7" lockText="1" noThreeD="1"/>
</file>

<file path=xl/ctrlProps/ctrlProp7.xml><?xml version="1.0" encoding="utf-8"?>
<formControlPr xmlns="http://schemas.microsoft.com/office/spreadsheetml/2009/9/main" objectType="CheckBox" fmlaLink="G8" lockText="1" noThreeD="1"/>
</file>

<file path=xl/ctrlProps/ctrlProp8.xml><?xml version="1.0" encoding="utf-8"?>
<formControlPr xmlns="http://schemas.microsoft.com/office/spreadsheetml/2009/9/main" objectType="CheckBox" fmlaLink="G9" lockText="1" noThreeD="1"/>
</file>

<file path=xl/ctrlProps/ctrlProp9.xml><?xml version="1.0" encoding="utf-8"?>
<formControlPr xmlns="http://schemas.microsoft.com/office/spreadsheetml/2009/9/main" objectType="CheckBox" fmlaLink="G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0</xdr:rowOff>
        </xdr:from>
        <xdr:to>
          <xdr:col>8</xdr:col>
          <xdr:colOff>133350</xdr:colOff>
          <xdr:row>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171450</xdr:rowOff>
        </xdr:from>
        <xdr:to>
          <xdr:col>8</xdr:col>
          <xdr:colOff>133350</xdr:colOff>
          <xdr:row>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</xdr:row>
          <xdr:rowOff>180975</xdr:rowOff>
        </xdr:from>
        <xdr:to>
          <xdr:col>8</xdr:col>
          <xdr:colOff>133350</xdr:colOff>
          <xdr:row>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180975</xdr:rowOff>
        </xdr:from>
        <xdr:to>
          <xdr:col>8</xdr:col>
          <xdr:colOff>133350</xdr:colOff>
          <xdr:row>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180975</xdr:rowOff>
        </xdr:from>
        <xdr:to>
          <xdr:col>8</xdr:col>
          <xdr:colOff>133350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171450</xdr:rowOff>
        </xdr:from>
        <xdr:to>
          <xdr:col>8</xdr:col>
          <xdr:colOff>133350</xdr:colOff>
          <xdr:row>6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180975</xdr:rowOff>
        </xdr:from>
        <xdr:to>
          <xdr:col>8</xdr:col>
          <xdr:colOff>133350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180975</xdr:rowOff>
        </xdr:from>
        <xdr:to>
          <xdr:col>8</xdr:col>
          <xdr:colOff>133350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171450</xdr:rowOff>
        </xdr:from>
        <xdr:to>
          <xdr:col>8</xdr:col>
          <xdr:colOff>133350</xdr:colOff>
          <xdr:row>9</xdr:row>
          <xdr:rowOff>190500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180975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180975</xdr:rowOff>
        </xdr:from>
        <xdr:to>
          <xdr:col>8</xdr:col>
          <xdr:colOff>133350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180975</xdr:rowOff>
        </xdr:from>
        <xdr:to>
          <xdr:col>8</xdr:col>
          <xdr:colOff>133350</xdr:colOff>
          <xdr:row>13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171450</xdr:rowOff>
        </xdr:from>
        <xdr:to>
          <xdr:col>8</xdr:col>
          <xdr:colOff>133350</xdr:colOff>
          <xdr:row>13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171450</xdr:rowOff>
        </xdr:from>
        <xdr:to>
          <xdr:col>8</xdr:col>
          <xdr:colOff>133350</xdr:colOff>
          <xdr:row>14</xdr:row>
          <xdr:rowOff>190500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180975</xdr:rowOff>
        </xdr:from>
        <xdr:to>
          <xdr:col>8</xdr:col>
          <xdr:colOff>133350</xdr:colOff>
          <xdr:row>16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180975</xdr:rowOff>
        </xdr:from>
        <xdr:to>
          <xdr:col>8</xdr:col>
          <xdr:colOff>133350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180975</xdr:rowOff>
        </xdr:from>
        <xdr:to>
          <xdr:col>8</xdr:col>
          <xdr:colOff>133350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171450</xdr:rowOff>
        </xdr:from>
        <xdr:to>
          <xdr:col>8</xdr:col>
          <xdr:colOff>133350</xdr:colOff>
          <xdr:row>18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180975</xdr:rowOff>
        </xdr:from>
        <xdr:to>
          <xdr:col>8</xdr:col>
          <xdr:colOff>133350</xdr:colOff>
          <xdr:row>20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0</xdr:rowOff>
        </xdr:from>
        <xdr:to>
          <xdr:col>8</xdr:col>
          <xdr:colOff>133350</xdr:colOff>
          <xdr:row>48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171450</xdr:rowOff>
        </xdr:from>
        <xdr:to>
          <xdr:col>8</xdr:col>
          <xdr:colOff>133350</xdr:colOff>
          <xdr:row>48</xdr:row>
          <xdr:rowOff>190500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180975</xdr:rowOff>
        </xdr:from>
        <xdr:to>
          <xdr:col>8</xdr:col>
          <xdr:colOff>133350</xdr:colOff>
          <xdr:row>40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39</xdr:row>
          <xdr:rowOff>180975</xdr:rowOff>
        </xdr:from>
        <xdr:to>
          <xdr:col>8</xdr:col>
          <xdr:colOff>133350</xdr:colOff>
          <xdr:row>41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8</xdr:col>
          <xdr:colOff>133350</xdr:colOff>
          <xdr:row>24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180975</xdr:rowOff>
        </xdr:from>
        <xdr:to>
          <xdr:col>8</xdr:col>
          <xdr:colOff>133350</xdr:colOff>
          <xdr:row>42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190500</xdr:rowOff>
        </xdr:from>
        <xdr:to>
          <xdr:col>8</xdr:col>
          <xdr:colOff>133350</xdr:colOff>
          <xdr:row>43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0</xdr:rowOff>
        </xdr:from>
        <xdr:to>
          <xdr:col>8</xdr:col>
          <xdr:colOff>133350</xdr:colOff>
          <xdr:row>23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0</xdr:rowOff>
        </xdr:from>
        <xdr:to>
          <xdr:col>8</xdr:col>
          <xdr:colOff>133350</xdr:colOff>
          <xdr:row>34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49</xdr:row>
          <xdr:rowOff>0</xdr:rowOff>
        </xdr:from>
        <xdr:to>
          <xdr:col>8</xdr:col>
          <xdr:colOff>133350</xdr:colOff>
          <xdr:row>50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49</xdr:row>
          <xdr:rowOff>190500</xdr:rowOff>
        </xdr:from>
        <xdr:to>
          <xdr:col>8</xdr:col>
          <xdr:colOff>133350</xdr:colOff>
          <xdr:row>51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50</xdr:row>
          <xdr:rowOff>190500</xdr:rowOff>
        </xdr:from>
        <xdr:to>
          <xdr:col>8</xdr:col>
          <xdr:colOff>133350</xdr:colOff>
          <xdr:row>52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51</xdr:row>
          <xdr:rowOff>180975</xdr:rowOff>
        </xdr:from>
        <xdr:to>
          <xdr:col>8</xdr:col>
          <xdr:colOff>133350</xdr:colOff>
          <xdr:row>53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0</xdr:rowOff>
        </xdr:from>
        <xdr:to>
          <xdr:col>8</xdr:col>
          <xdr:colOff>133350</xdr:colOff>
          <xdr:row>35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190500</xdr:rowOff>
        </xdr:from>
        <xdr:to>
          <xdr:col>8</xdr:col>
          <xdr:colOff>133350</xdr:colOff>
          <xdr:row>36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0</xdr:rowOff>
        </xdr:from>
        <xdr:to>
          <xdr:col>8</xdr:col>
          <xdr:colOff>133350</xdr:colOff>
          <xdr:row>25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180975</xdr:rowOff>
        </xdr:from>
        <xdr:to>
          <xdr:col>8</xdr:col>
          <xdr:colOff>133350</xdr:colOff>
          <xdr:row>26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180975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190500</xdr:rowOff>
        </xdr:from>
        <xdr:to>
          <xdr:col>8</xdr:col>
          <xdr:colOff>133350</xdr:colOff>
          <xdr:row>28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180975</xdr:rowOff>
        </xdr:from>
        <xdr:to>
          <xdr:col>8</xdr:col>
          <xdr:colOff>133350</xdr:colOff>
          <xdr:row>22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0</xdr:rowOff>
        </xdr:from>
        <xdr:to>
          <xdr:col>8</xdr:col>
          <xdr:colOff>133350</xdr:colOff>
          <xdr:row>37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0</xdr:rowOff>
        </xdr:from>
        <xdr:to>
          <xdr:col>8</xdr:col>
          <xdr:colOff>133350</xdr:colOff>
          <xdr:row>44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171450</xdr:rowOff>
        </xdr:from>
        <xdr:to>
          <xdr:col>8</xdr:col>
          <xdr:colOff>133350</xdr:colOff>
          <xdr:row>44</xdr:row>
          <xdr:rowOff>190500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171450</xdr:rowOff>
        </xdr:from>
        <xdr:to>
          <xdr:col>8</xdr:col>
          <xdr:colOff>133350</xdr:colOff>
          <xdr:row>45</xdr:row>
          <xdr:rowOff>190500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45</xdr:row>
          <xdr:rowOff>171450</xdr:rowOff>
        </xdr:from>
        <xdr:to>
          <xdr:col>8</xdr:col>
          <xdr:colOff>133350</xdr:colOff>
          <xdr:row>46</xdr:row>
          <xdr:rowOff>190500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0</xdr:rowOff>
        </xdr:from>
        <xdr:to>
          <xdr:col>8</xdr:col>
          <xdr:colOff>133350</xdr:colOff>
          <xdr:row>29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171450</xdr:rowOff>
        </xdr:from>
        <xdr:to>
          <xdr:col>8</xdr:col>
          <xdr:colOff>133350</xdr:colOff>
          <xdr:row>29</xdr:row>
          <xdr:rowOff>190500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171450</xdr:rowOff>
        </xdr:from>
        <xdr:to>
          <xdr:col>8</xdr:col>
          <xdr:colOff>133350</xdr:colOff>
          <xdr:row>30</xdr:row>
          <xdr:rowOff>190500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37</xdr:row>
          <xdr:rowOff>0</xdr:rowOff>
        </xdr:from>
        <xdr:to>
          <xdr:col>8</xdr:col>
          <xdr:colOff>133350</xdr:colOff>
          <xdr:row>38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0</xdr:rowOff>
        </xdr:from>
        <xdr:to>
          <xdr:col>8</xdr:col>
          <xdr:colOff>133350</xdr:colOff>
          <xdr:row>39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0</xdr:rowOff>
        </xdr:from>
        <xdr:to>
          <xdr:col>8</xdr:col>
          <xdr:colOff>133350</xdr:colOff>
          <xdr:row>32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180975</xdr:rowOff>
        </xdr:from>
        <xdr:to>
          <xdr:col>8</xdr:col>
          <xdr:colOff>133350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152400</xdr:colOff>
          <xdr:row>21</xdr:row>
          <xdr:rowOff>28575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133350</xdr:rowOff>
        </xdr:from>
        <xdr:to>
          <xdr:col>7</xdr:col>
          <xdr:colOff>447675</xdr:colOff>
          <xdr:row>54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180975</xdr:rowOff>
        </xdr:from>
        <xdr:to>
          <xdr:col>8</xdr:col>
          <xdr:colOff>133350</xdr:colOff>
          <xdr:row>43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90" zoomScaleNormal="90" workbookViewId="0">
      <selection activeCell="Q47" sqref="Q47"/>
    </sheetView>
  </sheetViews>
  <sheetFormatPr baseColWidth="10" defaultColWidth="11" defaultRowHeight="15" x14ac:dyDescent="0.25"/>
  <cols>
    <col min="1" max="1" width="14.7109375" style="1" customWidth="1"/>
    <col min="2" max="2" width="14.140625" style="1" customWidth="1"/>
    <col min="3" max="3" width="4.7109375" style="1" bestFit="1" customWidth="1"/>
    <col min="4" max="4" width="7" style="1" bestFit="1" customWidth="1"/>
    <col min="5" max="5" width="46.42578125" style="1" bestFit="1" customWidth="1"/>
    <col min="6" max="6" width="6" style="2" customWidth="1"/>
    <col min="7" max="7" width="14.5703125" style="1" customWidth="1"/>
    <col min="8" max="8" width="6.85546875" style="1" customWidth="1"/>
    <col min="9" max="9" width="11" style="47"/>
    <col min="10" max="10" width="5.140625" style="1" customWidth="1"/>
    <col min="11" max="16384" width="11" style="1"/>
  </cols>
  <sheetData>
    <row r="1" spans="1:9" s="46" customFormat="1" ht="21.75" thickBot="1" x14ac:dyDescent="0.4">
      <c r="A1" s="83" t="s">
        <v>75</v>
      </c>
      <c r="B1" s="83"/>
      <c r="C1" s="83"/>
      <c r="D1" s="83"/>
      <c r="E1" s="83"/>
      <c r="F1" s="84"/>
      <c r="G1" s="85" t="s">
        <v>26</v>
      </c>
      <c r="H1" s="86"/>
      <c r="I1" s="45"/>
    </row>
    <row r="2" spans="1:9" ht="15" customHeight="1" thickBot="1" x14ac:dyDescent="0.3">
      <c r="A2" s="87" t="s">
        <v>25</v>
      </c>
      <c r="B2" s="90" t="s">
        <v>20</v>
      </c>
      <c r="C2" s="3">
        <v>101</v>
      </c>
      <c r="D2" s="3">
        <v>50649</v>
      </c>
      <c r="E2" s="4" t="s">
        <v>0</v>
      </c>
      <c r="F2" s="5">
        <f>6</f>
        <v>6</v>
      </c>
      <c r="G2" s="77" t="b">
        <v>0</v>
      </c>
      <c r="H2" s="78"/>
    </row>
    <row r="3" spans="1:9" ht="15.75" customHeight="1" thickBot="1" x14ac:dyDescent="0.3">
      <c r="A3" s="88"/>
      <c r="B3" s="91"/>
      <c r="C3" s="6">
        <v>102</v>
      </c>
      <c r="D3" s="7">
        <v>50650</v>
      </c>
      <c r="E3" s="8" t="s">
        <v>1</v>
      </c>
      <c r="F3" s="9">
        <f>6</f>
        <v>6</v>
      </c>
      <c r="G3" s="77" t="b">
        <v>0</v>
      </c>
      <c r="H3" s="79"/>
    </row>
    <row r="4" spans="1:9" ht="15.75" customHeight="1" thickBot="1" x14ac:dyDescent="0.3">
      <c r="A4" s="88"/>
      <c r="B4" s="91"/>
      <c r="C4" s="6">
        <v>103</v>
      </c>
      <c r="D4" s="7">
        <v>50651</v>
      </c>
      <c r="E4" s="8" t="s">
        <v>2</v>
      </c>
      <c r="F4" s="9">
        <f>6</f>
        <v>6</v>
      </c>
      <c r="G4" s="77" t="b">
        <v>0</v>
      </c>
      <c r="H4" s="79"/>
    </row>
    <row r="5" spans="1:9" ht="15.75" customHeight="1" thickBot="1" x14ac:dyDescent="0.3">
      <c r="A5" s="88"/>
      <c r="B5" s="91"/>
      <c r="C5" s="6">
        <v>104</v>
      </c>
      <c r="D5" s="7">
        <v>50652</v>
      </c>
      <c r="E5" s="8" t="s">
        <v>3</v>
      </c>
      <c r="F5" s="9">
        <f>6</f>
        <v>6</v>
      </c>
      <c r="G5" s="77" t="b">
        <v>0</v>
      </c>
      <c r="H5" s="79"/>
    </row>
    <row r="6" spans="1:9" ht="15.75" customHeight="1" thickBot="1" x14ac:dyDescent="0.3">
      <c r="A6" s="88"/>
      <c r="B6" s="91"/>
      <c r="C6" s="6">
        <v>105</v>
      </c>
      <c r="D6" s="7">
        <v>50648</v>
      </c>
      <c r="E6" s="8" t="s">
        <v>4</v>
      </c>
      <c r="F6" s="9">
        <f>6</f>
        <v>6</v>
      </c>
      <c r="G6" s="77" t="b">
        <v>0</v>
      </c>
      <c r="H6" s="79"/>
    </row>
    <row r="7" spans="1:9" ht="15.75" customHeight="1" thickBot="1" x14ac:dyDescent="0.3">
      <c r="A7" s="88"/>
      <c r="B7" s="91"/>
      <c r="C7" s="6">
        <v>106</v>
      </c>
      <c r="D7" s="7">
        <v>50653</v>
      </c>
      <c r="E7" s="8" t="s">
        <v>5</v>
      </c>
      <c r="F7" s="9">
        <f>6</f>
        <v>6</v>
      </c>
      <c r="G7" s="77" t="b">
        <v>0</v>
      </c>
      <c r="H7" s="79"/>
    </row>
    <row r="8" spans="1:9" ht="15.75" customHeight="1" thickBot="1" x14ac:dyDescent="0.3">
      <c r="A8" s="88"/>
      <c r="B8" s="91"/>
      <c r="C8" s="6">
        <v>107</v>
      </c>
      <c r="D8" s="7">
        <v>50654</v>
      </c>
      <c r="E8" s="8" t="s">
        <v>6</v>
      </c>
      <c r="F8" s="9">
        <f>6</f>
        <v>6</v>
      </c>
      <c r="G8" s="77" t="b">
        <v>0</v>
      </c>
      <c r="H8" s="79"/>
    </row>
    <row r="9" spans="1:9" ht="15.75" customHeight="1" thickBot="1" x14ac:dyDescent="0.3">
      <c r="A9" s="88"/>
      <c r="B9" s="91"/>
      <c r="C9" s="6">
        <v>108</v>
      </c>
      <c r="D9" s="7">
        <v>50655</v>
      </c>
      <c r="E9" s="8" t="s">
        <v>7</v>
      </c>
      <c r="F9" s="9">
        <f>6</f>
        <v>6</v>
      </c>
      <c r="G9" s="77" t="b">
        <v>0</v>
      </c>
      <c r="H9" s="79"/>
    </row>
    <row r="10" spans="1:9" ht="15.75" customHeight="1" thickBot="1" x14ac:dyDescent="0.3">
      <c r="A10" s="88"/>
      <c r="B10" s="91"/>
      <c r="C10" s="6">
        <v>109</v>
      </c>
      <c r="D10" s="7">
        <v>50656</v>
      </c>
      <c r="E10" s="8" t="s">
        <v>8</v>
      </c>
      <c r="F10" s="9">
        <f>6</f>
        <v>6</v>
      </c>
      <c r="G10" s="77" t="b">
        <v>0</v>
      </c>
      <c r="H10" s="79"/>
    </row>
    <row r="11" spans="1:9" ht="15.75" customHeight="1" thickBot="1" x14ac:dyDescent="0.3">
      <c r="A11" s="88"/>
      <c r="B11" s="91"/>
      <c r="C11" s="14">
        <v>110</v>
      </c>
      <c r="D11" s="15">
        <v>50657</v>
      </c>
      <c r="E11" s="16" t="s">
        <v>9</v>
      </c>
      <c r="F11" s="17">
        <f>6</f>
        <v>6</v>
      </c>
      <c r="G11" s="77" t="b">
        <v>0</v>
      </c>
      <c r="H11" s="80"/>
    </row>
    <row r="12" spans="1:9" ht="15.75" customHeight="1" thickBot="1" x14ac:dyDescent="0.3">
      <c r="A12" s="88"/>
      <c r="B12" s="92" t="s">
        <v>21</v>
      </c>
      <c r="C12" s="3">
        <v>201</v>
      </c>
      <c r="D12" s="3">
        <v>50957</v>
      </c>
      <c r="E12" s="4" t="s">
        <v>10</v>
      </c>
      <c r="F12" s="5">
        <f>6</f>
        <v>6</v>
      </c>
      <c r="G12" s="77" t="b">
        <v>0</v>
      </c>
      <c r="H12" s="78"/>
    </row>
    <row r="13" spans="1:9" ht="15.75" customHeight="1" thickBot="1" x14ac:dyDescent="0.3">
      <c r="A13" s="88"/>
      <c r="B13" s="93"/>
      <c r="C13" s="7">
        <v>202</v>
      </c>
      <c r="D13" s="7">
        <v>50959</v>
      </c>
      <c r="E13" s="8" t="s">
        <v>11</v>
      </c>
      <c r="F13" s="9">
        <f>6</f>
        <v>6</v>
      </c>
      <c r="G13" s="77" t="b">
        <v>0</v>
      </c>
      <c r="H13" s="79"/>
    </row>
    <row r="14" spans="1:9" ht="15.75" customHeight="1" thickBot="1" x14ac:dyDescent="0.3">
      <c r="A14" s="88"/>
      <c r="B14" s="93"/>
      <c r="C14" s="7">
        <v>203</v>
      </c>
      <c r="D14" s="7">
        <v>50961</v>
      </c>
      <c r="E14" s="13" t="s">
        <v>12</v>
      </c>
      <c r="F14" s="9">
        <f>6</f>
        <v>6</v>
      </c>
      <c r="G14" s="77" t="b">
        <v>0</v>
      </c>
      <c r="H14" s="79"/>
    </row>
    <row r="15" spans="1:9" ht="15.75" customHeight="1" thickBot="1" x14ac:dyDescent="0.3">
      <c r="A15" s="88"/>
      <c r="B15" s="93"/>
      <c r="C15" s="7">
        <v>204</v>
      </c>
      <c r="D15" s="7">
        <v>50962</v>
      </c>
      <c r="E15" s="8" t="s">
        <v>13</v>
      </c>
      <c r="F15" s="9">
        <f>6</f>
        <v>6</v>
      </c>
      <c r="G15" s="77" t="b">
        <v>0</v>
      </c>
      <c r="H15" s="79"/>
    </row>
    <row r="16" spans="1:9" ht="15.75" customHeight="1" thickBot="1" x14ac:dyDescent="0.3">
      <c r="A16" s="88"/>
      <c r="B16" s="93"/>
      <c r="C16" s="7">
        <v>205</v>
      </c>
      <c r="D16" s="7">
        <v>50963</v>
      </c>
      <c r="E16" s="8" t="s">
        <v>14</v>
      </c>
      <c r="F16" s="9">
        <f>6</f>
        <v>6</v>
      </c>
      <c r="G16" s="77" t="b">
        <v>0</v>
      </c>
      <c r="H16" s="79"/>
    </row>
    <row r="17" spans="1:10" ht="15.75" customHeight="1" thickBot="1" x14ac:dyDescent="0.3">
      <c r="A17" s="88"/>
      <c r="B17" s="93"/>
      <c r="C17" s="7">
        <v>206</v>
      </c>
      <c r="D17" s="7">
        <v>50964</v>
      </c>
      <c r="E17" s="8" t="s">
        <v>15</v>
      </c>
      <c r="F17" s="9">
        <f>6</f>
        <v>6</v>
      </c>
      <c r="G17" s="77" t="b">
        <v>0</v>
      </c>
      <c r="H17" s="79"/>
    </row>
    <row r="18" spans="1:10" ht="15.75" customHeight="1" thickBot="1" x14ac:dyDescent="0.3">
      <c r="A18" s="88"/>
      <c r="B18" s="93"/>
      <c r="C18" s="7">
        <v>207</v>
      </c>
      <c r="D18" s="7">
        <v>50965</v>
      </c>
      <c r="E18" s="8" t="s">
        <v>16</v>
      </c>
      <c r="F18" s="9">
        <f>6</f>
        <v>6</v>
      </c>
      <c r="G18" s="77" t="b">
        <v>0</v>
      </c>
      <c r="H18" s="79"/>
    </row>
    <row r="19" spans="1:10" ht="15.75" customHeight="1" thickBot="1" x14ac:dyDescent="0.3">
      <c r="A19" s="88"/>
      <c r="B19" s="93"/>
      <c r="C19" s="7">
        <v>208</v>
      </c>
      <c r="D19" s="7">
        <v>50966</v>
      </c>
      <c r="E19" s="8" t="s">
        <v>17</v>
      </c>
      <c r="F19" s="9">
        <f>6</f>
        <v>6</v>
      </c>
      <c r="G19" s="77" t="b">
        <v>0</v>
      </c>
      <c r="H19" s="80"/>
    </row>
    <row r="20" spans="1:10" ht="15.75" customHeight="1" thickBot="1" x14ac:dyDescent="0.3">
      <c r="A20" s="88"/>
      <c r="B20" s="93"/>
      <c r="C20" s="7">
        <v>209</v>
      </c>
      <c r="D20" s="7">
        <v>50967</v>
      </c>
      <c r="E20" s="8" t="s">
        <v>18</v>
      </c>
      <c r="F20" s="9">
        <f>6</f>
        <v>6</v>
      </c>
      <c r="G20" s="77" t="b">
        <v>0</v>
      </c>
      <c r="H20" s="79"/>
    </row>
    <row r="21" spans="1:10" ht="15.75" customHeight="1" thickBot="1" x14ac:dyDescent="0.3">
      <c r="A21" s="88"/>
      <c r="B21" s="94"/>
      <c r="C21" s="35">
        <v>407</v>
      </c>
      <c r="D21" s="10">
        <v>50980</v>
      </c>
      <c r="E21" s="34" t="s">
        <v>19</v>
      </c>
      <c r="F21" s="12">
        <v>6</v>
      </c>
      <c r="G21" s="77" t="b">
        <v>0</v>
      </c>
      <c r="H21" s="81"/>
    </row>
    <row r="22" spans="1:10" ht="15.75" customHeight="1" thickBot="1" x14ac:dyDescent="0.3">
      <c r="A22" s="88"/>
      <c r="B22" s="93" t="s">
        <v>23</v>
      </c>
      <c r="C22" s="31">
        <v>301</v>
      </c>
      <c r="D22" s="31">
        <v>50968</v>
      </c>
      <c r="E22" s="32" t="s">
        <v>61</v>
      </c>
      <c r="F22" s="33">
        <f>6</f>
        <v>6</v>
      </c>
      <c r="G22" s="77" t="b">
        <v>0</v>
      </c>
      <c r="H22" s="82"/>
    </row>
    <row r="23" spans="1:10" ht="15.75" customHeight="1" thickBot="1" x14ac:dyDescent="0.3">
      <c r="A23" s="88"/>
      <c r="B23" s="93"/>
      <c r="C23" s="7">
        <v>307</v>
      </c>
      <c r="D23" s="7">
        <v>50976</v>
      </c>
      <c r="E23" s="8" t="s">
        <v>60</v>
      </c>
      <c r="F23" s="9">
        <f>6</f>
        <v>6</v>
      </c>
      <c r="G23" s="77" t="b">
        <v>0</v>
      </c>
      <c r="H23" s="79"/>
      <c r="I23" s="48" t="s">
        <v>25</v>
      </c>
    </row>
    <row r="24" spans="1:10" ht="15" customHeight="1" thickBot="1" x14ac:dyDescent="0.3">
      <c r="A24" s="89"/>
      <c r="B24" s="94"/>
      <c r="C24" s="10">
        <v>304</v>
      </c>
      <c r="D24" s="10">
        <v>50973</v>
      </c>
      <c r="E24" s="11" t="s">
        <v>59</v>
      </c>
      <c r="F24" s="12">
        <f>6</f>
        <v>6</v>
      </c>
      <c r="G24" s="77" t="b">
        <v>0</v>
      </c>
      <c r="H24" s="81"/>
      <c r="I24" s="49" t="s">
        <v>41</v>
      </c>
      <c r="J24" s="70">
        <f>SUMIF(G2:G24,TRUE,F2:F24)</f>
        <v>0</v>
      </c>
    </row>
    <row r="25" spans="1:10" ht="15.75" customHeight="1" thickBot="1" x14ac:dyDescent="0.3">
      <c r="A25" s="102" t="s">
        <v>62</v>
      </c>
      <c r="B25" s="105" t="s">
        <v>22</v>
      </c>
      <c r="C25" s="50">
        <v>206</v>
      </c>
      <c r="D25" s="50">
        <v>51205</v>
      </c>
      <c r="E25" s="51" t="s">
        <v>50</v>
      </c>
      <c r="F25" s="39">
        <f>6</f>
        <v>6</v>
      </c>
      <c r="G25" s="77" t="b">
        <v>0</v>
      </c>
      <c r="H25" s="82"/>
      <c r="J25" s="71"/>
    </row>
    <row r="26" spans="1:10" ht="15.75" customHeight="1" thickBot="1" x14ac:dyDescent="0.3">
      <c r="A26" s="103"/>
      <c r="B26" s="105"/>
      <c r="C26" s="52">
        <v>301</v>
      </c>
      <c r="D26" s="50">
        <v>51208</v>
      </c>
      <c r="E26" s="51" t="s">
        <v>51</v>
      </c>
      <c r="F26" s="40">
        <f>6</f>
        <v>6</v>
      </c>
      <c r="G26" s="77" t="b">
        <v>0</v>
      </c>
      <c r="H26" s="79"/>
      <c r="J26" s="71"/>
    </row>
    <row r="27" spans="1:10" ht="15.75" customHeight="1" thickBot="1" x14ac:dyDescent="0.3">
      <c r="A27" s="103"/>
      <c r="B27" s="105"/>
      <c r="C27" s="52">
        <v>302</v>
      </c>
      <c r="D27" s="50">
        <v>51200</v>
      </c>
      <c r="E27" s="51" t="s">
        <v>52</v>
      </c>
      <c r="F27" s="40">
        <f>6</f>
        <v>6</v>
      </c>
      <c r="G27" s="77" t="b">
        <v>0</v>
      </c>
      <c r="H27" s="79"/>
      <c r="J27" s="71"/>
    </row>
    <row r="28" spans="1:10" ht="15.75" customHeight="1" thickBot="1" x14ac:dyDescent="0.3">
      <c r="A28" s="103"/>
      <c r="B28" s="105"/>
      <c r="C28" s="52">
        <v>303</v>
      </c>
      <c r="D28" s="50">
        <v>51212</v>
      </c>
      <c r="E28" s="51" t="s">
        <v>53</v>
      </c>
      <c r="F28" s="40">
        <f>6</f>
        <v>6</v>
      </c>
      <c r="G28" s="77" t="b">
        <v>0</v>
      </c>
      <c r="H28" s="79"/>
      <c r="J28" s="71"/>
    </row>
    <row r="29" spans="1:10" ht="15.75" customHeight="1" thickBot="1" x14ac:dyDescent="0.3">
      <c r="A29" s="103"/>
      <c r="B29" s="105"/>
      <c r="C29" s="50">
        <v>305</v>
      </c>
      <c r="D29" s="50">
        <v>51217</v>
      </c>
      <c r="E29" s="51" t="s">
        <v>54</v>
      </c>
      <c r="F29" s="40">
        <f>6</f>
        <v>6</v>
      </c>
      <c r="G29" s="77" t="b">
        <v>0</v>
      </c>
      <c r="H29" s="79"/>
      <c r="J29" s="71"/>
    </row>
    <row r="30" spans="1:10" ht="15.75" customHeight="1" thickBot="1" x14ac:dyDescent="0.3">
      <c r="A30" s="103"/>
      <c r="B30" s="105"/>
      <c r="C30" s="52">
        <v>309</v>
      </c>
      <c r="D30" s="50">
        <v>51207</v>
      </c>
      <c r="E30" s="51" t="s">
        <v>55</v>
      </c>
      <c r="F30" s="40">
        <v>6</v>
      </c>
      <c r="G30" s="77" t="b">
        <v>0</v>
      </c>
      <c r="H30" s="79"/>
      <c r="J30" s="71"/>
    </row>
    <row r="31" spans="1:10" ht="15.75" customHeight="1" thickBot="1" x14ac:dyDescent="0.3">
      <c r="A31" s="103"/>
      <c r="B31" s="105"/>
      <c r="C31" s="52">
        <v>401</v>
      </c>
      <c r="D31" s="50">
        <v>51222</v>
      </c>
      <c r="E31" s="51" t="s">
        <v>56</v>
      </c>
      <c r="F31" s="40">
        <v>6</v>
      </c>
      <c r="G31" s="77" t="b">
        <v>0</v>
      </c>
      <c r="H31" s="79"/>
      <c r="J31" s="71"/>
    </row>
    <row r="32" spans="1:10" ht="15.75" customHeight="1" thickBot="1" x14ac:dyDescent="0.3">
      <c r="A32" s="103"/>
      <c r="B32" s="105"/>
      <c r="C32" s="53">
        <v>406</v>
      </c>
      <c r="D32" s="50">
        <v>51216</v>
      </c>
      <c r="E32" s="51" t="s">
        <v>57</v>
      </c>
      <c r="F32" s="40">
        <f>6</f>
        <v>6</v>
      </c>
      <c r="G32" s="77" t="b">
        <v>0</v>
      </c>
      <c r="H32" s="79"/>
      <c r="I32" s="48" t="s">
        <v>42</v>
      </c>
      <c r="J32" s="72"/>
    </row>
    <row r="33" spans="1:10" ht="15.75" customHeight="1" thickBot="1" x14ac:dyDescent="0.3">
      <c r="A33" s="104"/>
      <c r="B33" s="106"/>
      <c r="C33" s="54">
        <v>511</v>
      </c>
      <c r="D33" s="55">
        <v>51233</v>
      </c>
      <c r="E33" s="56" t="s">
        <v>58</v>
      </c>
      <c r="F33" s="41">
        <f>6</f>
        <v>6</v>
      </c>
      <c r="G33" s="77" t="b">
        <v>0</v>
      </c>
      <c r="H33" s="81"/>
      <c r="I33" s="49" t="s">
        <v>41</v>
      </c>
      <c r="J33" s="70">
        <f>SUMIF(G25:G33,TRUE,F25:F33)</f>
        <v>0</v>
      </c>
    </row>
    <row r="34" spans="1:10" ht="15" customHeight="1" thickBot="1" x14ac:dyDescent="0.3">
      <c r="A34" s="107" t="s">
        <v>63</v>
      </c>
      <c r="B34" s="109" t="s">
        <v>22</v>
      </c>
      <c r="C34" s="57">
        <v>301</v>
      </c>
      <c r="D34" s="58">
        <v>51074</v>
      </c>
      <c r="E34" s="59" t="s">
        <v>64</v>
      </c>
      <c r="F34" s="42">
        <f>6</f>
        <v>6</v>
      </c>
      <c r="G34" s="77" t="b">
        <v>0</v>
      </c>
      <c r="H34" s="78"/>
      <c r="J34" s="71"/>
    </row>
    <row r="35" spans="1:10" ht="15.75" thickBot="1" x14ac:dyDescent="0.3">
      <c r="A35" s="108"/>
      <c r="B35" s="110"/>
      <c r="C35" s="60">
        <v>304</v>
      </c>
      <c r="D35" s="60">
        <v>51078</v>
      </c>
      <c r="E35" s="59" t="s">
        <v>65</v>
      </c>
      <c r="F35" s="43">
        <f>6</f>
        <v>6</v>
      </c>
      <c r="G35" s="77" t="b">
        <v>0</v>
      </c>
      <c r="H35" s="79"/>
      <c r="J35" s="71"/>
    </row>
    <row r="36" spans="1:10" ht="15.75" thickBot="1" x14ac:dyDescent="0.3">
      <c r="A36" s="108"/>
      <c r="B36" s="110"/>
      <c r="C36" s="60">
        <v>305</v>
      </c>
      <c r="D36" s="60">
        <v>51081</v>
      </c>
      <c r="E36" s="61" t="s">
        <v>66</v>
      </c>
      <c r="F36" s="43">
        <f>6</f>
        <v>6</v>
      </c>
      <c r="G36" s="77" t="b">
        <v>0</v>
      </c>
      <c r="H36" s="79"/>
      <c r="J36" s="71"/>
    </row>
    <row r="37" spans="1:10" ht="15.75" thickBot="1" x14ac:dyDescent="0.3">
      <c r="A37" s="108"/>
      <c r="B37" s="110"/>
      <c r="C37" s="62">
        <v>307</v>
      </c>
      <c r="D37" s="60">
        <v>51095</v>
      </c>
      <c r="E37" s="61" t="s">
        <v>76</v>
      </c>
      <c r="F37" s="43">
        <f>6</f>
        <v>6</v>
      </c>
      <c r="G37" s="77" t="b">
        <v>0</v>
      </c>
      <c r="H37" s="79"/>
      <c r="J37" s="71"/>
    </row>
    <row r="38" spans="1:10" ht="15.75" thickBot="1" x14ac:dyDescent="0.3">
      <c r="A38" s="108"/>
      <c r="B38" s="110"/>
      <c r="C38" s="63">
        <v>403</v>
      </c>
      <c r="D38" s="60">
        <v>51086</v>
      </c>
      <c r="E38" s="61" t="s">
        <v>67</v>
      </c>
      <c r="F38" s="43">
        <f>6</f>
        <v>6</v>
      </c>
      <c r="G38" s="77" t="b">
        <v>0</v>
      </c>
      <c r="H38" s="79"/>
      <c r="J38" s="71"/>
    </row>
    <row r="39" spans="1:10" ht="15.75" thickBot="1" x14ac:dyDescent="0.3">
      <c r="A39" s="108"/>
      <c r="B39" s="110"/>
      <c r="C39" s="64">
        <v>404</v>
      </c>
      <c r="D39" s="60">
        <v>51077</v>
      </c>
      <c r="E39" s="61" t="s">
        <v>68</v>
      </c>
      <c r="F39" s="43">
        <f>6</f>
        <v>6</v>
      </c>
      <c r="G39" s="77" t="b">
        <v>0</v>
      </c>
      <c r="H39" s="79"/>
      <c r="J39" s="71"/>
    </row>
    <row r="40" spans="1:10" ht="15.75" thickBot="1" x14ac:dyDescent="0.3">
      <c r="A40" s="108"/>
      <c r="B40" s="110"/>
      <c r="C40" s="64">
        <v>405</v>
      </c>
      <c r="D40" s="60">
        <v>51079</v>
      </c>
      <c r="E40" s="61" t="s">
        <v>69</v>
      </c>
      <c r="F40" s="43">
        <f>6</f>
        <v>6</v>
      </c>
      <c r="G40" s="77" t="b">
        <v>0</v>
      </c>
      <c r="H40" s="79"/>
      <c r="J40" s="71"/>
    </row>
    <row r="41" spans="1:10" ht="15.75" thickBot="1" x14ac:dyDescent="0.3">
      <c r="A41" s="108"/>
      <c r="B41" s="110"/>
      <c r="C41" s="64">
        <v>406</v>
      </c>
      <c r="D41" s="60">
        <v>51080</v>
      </c>
      <c r="E41" s="61" t="s">
        <v>70</v>
      </c>
      <c r="F41" s="43">
        <f>6</f>
        <v>6</v>
      </c>
      <c r="G41" s="77" t="b">
        <v>0</v>
      </c>
      <c r="H41" s="79"/>
      <c r="J41" s="71"/>
    </row>
    <row r="42" spans="1:10" ht="15.75" thickBot="1" x14ac:dyDescent="0.3">
      <c r="A42" s="108"/>
      <c r="B42" s="110"/>
      <c r="C42" s="64">
        <v>408</v>
      </c>
      <c r="D42" s="60">
        <v>51082</v>
      </c>
      <c r="E42" s="61" t="s">
        <v>71</v>
      </c>
      <c r="F42" s="43">
        <f>6</f>
        <v>6</v>
      </c>
      <c r="G42" s="77" t="b">
        <v>0</v>
      </c>
      <c r="H42" s="79"/>
      <c r="I42" s="48" t="s">
        <v>43</v>
      </c>
      <c r="J42" s="72"/>
    </row>
    <row r="43" spans="1:10" ht="15.75" thickBot="1" x14ac:dyDescent="0.3">
      <c r="A43" s="108"/>
      <c r="B43" s="110"/>
      <c r="C43" s="64">
        <v>507</v>
      </c>
      <c r="D43" s="60">
        <v>51094</v>
      </c>
      <c r="E43" s="61" t="s">
        <v>72</v>
      </c>
      <c r="F43" s="44">
        <f>6</f>
        <v>6</v>
      </c>
      <c r="G43" s="77" t="b">
        <v>0</v>
      </c>
      <c r="H43" s="80"/>
      <c r="I43" s="49" t="s">
        <v>41</v>
      </c>
      <c r="J43" s="70">
        <f>SUMIF(G34:G43,TRUE,F34:F43)</f>
        <v>0</v>
      </c>
    </row>
    <row r="44" spans="1:10" ht="15.75" thickBot="1" x14ac:dyDescent="0.3">
      <c r="A44" s="111" t="s">
        <v>24</v>
      </c>
      <c r="B44" s="114" t="s">
        <v>24</v>
      </c>
      <c r="C44" s="19">
        <v>409</v>
      </c>
      <c r="D44" s="19">
        <v>50917</v>
      </c>
      <c r="E44" s="20" t="s">
        <v>27</v>
      </c>
      <c r="F44" s="21">
        <f>6</f>
        <v>6</v>
      </c>
      <c r="G44" s="77" t="b">
        <v>0</v>
      </c>
      <c r="H44" s="78"/>
      <c r="J44" s="71"/>
    </row>
    <row r="45" spans="1:10" ht="15.75" thickBot="1" x14ac:dyDescent="0.3">
      <c r="A45" s="112"/>
      <c r="B45" s="115"/>
      <c r="C45" s="22">
        <v>410</v>
      </c>
      <c r="D45" s="22">
        <v>50933</v>
      </c>
      <c r="E45" s="23" t="s">
        <v>28</v>
      </c>
      <c r="F45" s="24">
        <f>6</f>
        <v>6</v>
      </c>
      <c r="G45" s="77" t="b">
        <v>0</v>
      </c>
      <c r="H45" s="79"/>
      <c r="J45" s="71"/>
    </row>
    <row r="46" spans="1:10" ht="15.75" thickBot="1" x14ac:dyDescent="0.3">
      <c r="A46" s="112"/>
      <c r="B46" s="115"/>
      <c r="C46" s="22">
        <v>411</v>
      </c>
      <c r="D46" s="22">
        <v>50951</v>
      </c>
      <c r="E46" s="23" t="s">
        <v>29</v>
      </c>
      <c r="F46" s="24">
        <f>6</f>
        <v>6</v>
      </c>
      <c r="G46" s="77" t="b">
        <v>0</v>
      </c>
      <c r="H46" s="79"/>
      <c r="J46" s="71"/>
    </row>
    <row r="47" spans="1:10" ht="15.75" thickBot="1" x14ac:dyDescent="0.3">
      <c r="A47" s="112"/>
      <c r="B47" s="115"/>
      <c r="C47" s="28">
        <v>412</v>
      </c>
      <c r="D47" s="28">
        <v>50953</v>
      </c>
      <c r="E47" s="29" t="s">
        <v>30</v>
      </c>
      <c r="F47" s="30">
        <f>6</f>
        <v>6</v>
      </c>
      <c r="G47" s="77" t="b">
        <v>0</v>
      </c>
      <c r="H47" s="80"/>
      <c r="J47" s="71"/>
    </row>
    <row r="48" spans="1:10" ht="15.75" thickBot="1" x14ac:dyDescent="0.3">
      <c r="A48" s="112"/>
      <c r="B48" s="115"/>
      <c r="C48" s="22">
        <v>210</v>
      </c>
      <c r="D48" s="22">
        <v>50918</v>
      </c>
      <c r="E48" s="23" t="s">
        <v>31</v>
      </c>
      <c r="F48" s="24">
        <f>6</f>
        <v>6</v>
      </c>
      <c r="G48" s="77" t="b">
        <v>0</v>
      </c>
      <c r="H48" s="79"/>
      <c r="J48" s="71"/>
    </row>
    <row r="49" spans="1:11" ht="15.75" thickBot="1" x14ac:dyDescent="0.3">
      <c r="A49" s="112"/>
      <c r="B49" s="115"/>
      <c r="C49" s="22">
        <v>211</v>
      </c>
      <c r="D49" s="22">
        <v>50921</v>
      </c>
      <c r="E49" s="23" t="s">
        <v>32</v>
      </c>
      <c r="F49" s="24">
        <f>6</f>
        <v>6</v>
      </c>
      <c r="G49" s="77" t="b">
        <v>0</v>
      </c>
      <c r="H49" s="79"/>
      <c r="J49" s="71"/>
    </row>
    <row r="50" spans="1:11" ht="15.75" thickBot="1" x14ac:dyDescent="0.3">
      <c r="A50" s="112"/>
      <c r="B50" s="115"/>
      <c r="C50" s="22">
        <v>309</v>
      </c>
      <c r="D50" s="22">
        <v>50930</v>
      </c>
      <c r="E50" s="23" t="s">
        <v>33</v>
      </c>
      <c r="F50" s="24">
        <f>6</f>
        <v>6</v>
      </c>
      <c r="G50" s="77" t="b">
        <v>0</v>
      </c>
      <c r="H50" s="79"/>
      <c r="J50" s="71"/>
    </row>
    <row r="51" spans="1:11" ht="15.75" thickBot="1" x14ac:dyDescent="0.3">
      <c r="A51" s="112"/>
      <c r="B51" s="115"/>
      <c r="C51" s="22">
        <v>310</v>
      </c>
      <c r="D51" s="22">
        <v>50935</v>
      </c>
      <c r="E51" s="23" t="s">
        <v>34</v>
      </c>
      <c r="F51" s="24">
        <f>6</f>
        <v>6</v>
      </c>
      <c r="G51" s="77" t="b">
        <v>0</v>
      </c>
      <c r="H51" s="79"/>
      <c r="J51" s="71"/>
    </row>
    <row r="52" spans="1:11" ht="15.75" thickBot="1" x14ac:dyDescent="0.3">
      <c r="A52" s="112"/>
      <c r="B52" s="115"/>
      <c r="C52" s="22">
        <v>311</v>
      </c>
      <c r="D52" s="22">
        <v>50939</v>
      </c>
      <c r="E52" s="23" t="s">
        <v>35</v>
      </c>
      <c r="F52" s="24">
        <f>6</f>
        <v>6</v>
      </c>
      <c r="G52" s="77" t="b">
        <v>0</v>
      </c>
      <c r="H52" s="79"/>
      <c r="J52" s="71"/>
    </row>
    <row r="53" spans="1:11" ht="15.75" thickBot="1" x14ac:dyDescent="0.3">
      <c r="A53" s="112"/>
      <c r="B53" s="115"/>
      <c r="C53" s="28">
        <v>312</v>
      </c>
      <c r="D53" s="28">
        <v>50940</v>
      </c>
      <c r="E53" s="29" t="s">
        <v>36</v>
      </c>
      <c r="F53" s="30">
        <f>6</f>
        <v>6</v>
      </c>
      <c r="G53" s="77" t="b">
        <v>0</v>
      </c>
      <c r="H53" s="79"/>
      <c r="I53" s="65" t="s">
        <v>41</v>
      </c>
      <c r="J53" s="73">
        <f>SUMIF(G44:G53,TRUE,F44:F53)</f>
        <v>0</v>
      </c>
      <c r="K53" s="1" t="s">
        <v>44</v>
      </c>
    </row>
    <row r="54" spans="1:11" ht="15.75" thickBot="1" x14ac:dyDescent="0.3">
      <c r="A54" s="112"/>
      <c r="B54" s="116"/>
      <c r="C54" s="96" t="s">
        <v>39</v>
      </c>
      <c r="D54" s="97"/>
      <c r="E54" s="38" t="s">
        <v>49</v>
      </c>
      <c r="F54" s="76"/>
      <c r="G54" s="77" t="b">
        <v>0</v>
      </c>
      <c r="H54" s="80"/>
      <c r="I54" s="65" t="s">
        <v>41</v>
      </c>
      <c r="J54" s="73">
        <f>IF(G54,F54,0)</f>
        <v>0</v>
      </c>
      <c r="K54" s="1" t="s">
        <v>45</v>
      </c>
    </row>
    <row r="55" spans="1:11" ht="15.75" thickBot="1" x14ac:dyDescent="0.3">
      <c r="A55" s="112"/>
      <c r="B55" s="115"/>
      <c r="C55" s="98" t="s">
        <v>40</v>
      </c>
      <c r="D55" s="99"/>
      <c r="E55" s="37" t="s">
        <v>78</v>
      </c>
      <c r="F55" s="74">
        <f>IF(SUMIF(G34:G43,TRUE,F34:F43)&gt;30,30,SUMIF(G34:G43,TRUE,F34:F43))</f>
        <v>0</v>
      </c>
      <c r="G55" s="66"/>
      <c r="H55" s="67"/>
      <c r="I55" s="48" t="s">
        <v>24</v>
      </c>
      <c r="J55" s="72"/>
    </row>
    <row r="56" spans="1:11" ht="15.75" thickBot="1" x14ac:dyDescent="0.3">
      <c r="A56" s="113"/>
      <c r="B56" s="117"/>
      <c r="C56" s="100" t="s">
        <v>40</v>
      </c>
      <c r="D56" s="101"/>
      <c r="E56" s="36" t="s">
        <v>77</v>
      </c>
      <c r="F56" s="75">
        <f>IF(SUMIF(G25:G33,TRUE,F25:F33)&gt;30,30,SUMIF(G25:G33,TRUE,F25:F33))</f>
        <v>0</v>
      </c>
      <c r="G56" s="68"/>
      <c r="H56" s="69"/>
      <c r="I56" s="49" t="s">
        <v>41</v>
      </c>
      <c r="J56" s="70">
        <f>IF(OR(MAX(J53,F54,F55,F56,)&gt;30,SUM(J53,F55,F56,)+IF(G54,F54,)&gt;30),30, IF(SUM(J53,F55,F56,)+IF(G54,F54,)&gt;30,30,SUM(J53,F55,F56,)+IF(G54,F54)))</f>
        <v>0</v>
      </c>
      <c r="K56" s="1" t="s">
        <v>47</v>
      </c>
    </row>
    <row r="57" spans="1:11" x14ac:dyDescent="0.25">
      <c r="J57" s="71"/>
    </row>
    <row r="58" spans="1:11" x14ac:dyDescent="0.25">
      <c r="F58" s="95" t="s">
        <v>37</v>
      </c>
      <c r="G58" s="95"/>
      <c r="J58" s="71"/>
    </row>
    <row r="59" spans="1:11" ht="18.75" x14ac:dyDescent="0.3">
      <c r="E59" s="25" t="s">
        <v>38</v>
      </c>
      <c r="F59" s="26">
        <f>J24+J33+J43+J56</f>
        <v>0</v>
      </c>
      <c r="G59" s="27">
        <f>F59/312</f>
        <v>0</v>
      </c>
      <c r="J59" s="71"/>
    </row>
    <row r="60" spans="1:11" ht="18.75" x14ac:dyDescent="0.3">
      <c r="B60" s="18"/>
      <c r="C60" s="18"/>
      <c r="D60" s="18"/>
      <c r="E60" s="25" t="s">
        <v>73</v>
      </c>
      <c r="F60" s="26">
        <f>J24+J33+J60</f>
        <v>0</v>
      </c>
      <c r="G60" s="27">
        <f>F60/240</f>
        <v>0</v>
      </c>
      <c r="J60" s="71">
        <f>IF(OR(MAX(J53,F54,F55)&gt;30,SUM(J53,F55)+IF(G54,F54,)&gt;30),30, IF(SUM(J53,F55)+IF(G54,F54,)&gt;30,30,SUM(J53,F55)+IF(G54,F54)))</f>
        <v>0</v>
      </c>
      <c r="K60" s="1" t="s">
        <v>46</v>
      </c>
    </row>
    <row r="61" spans="1:11" ht="18.75" x14ac:dyDescent="0.3">
      <c r="A61" s="18"/>
      <c r="B61" s="18"/>
      <c r="C61" s="18"/>
      <c r="D61" s="18"/>
      <c r="E61" s="25" t="s">
        <v>74</v>
      </c>
      <c r="F61" s="26">
        <f>J24+J43+J61</f>
        <v>0</v>
      </c>
      <c r="G61" s="27">
        <f>F61/240</f>
        <v>0</v>
      </c>
      <c r="J61" s="71">
        <f>IF(OR(MAX(J53,F54,F56)&gt;30,SUM(J53,F56)+IF(G54,F54,)&gt;30),30, IF(SUM(J53,F56)+IF(G54,F54,)&gt;30,30,SUM(J53,F56)+IF(G54,F54)))</f>
        <v>0</v>
      </c>
      <c r="K61" s="1" t="s">
        <v>48</v>
      </c>
    </row>
  </sheetData>
  <sheetProtection algorithmName="SHA-512" hashValue="ATRUUAhgwOUoOzXAiiKj1h/HYyAmDFCOGQf6GbOrC11EsCjzWb0QMSTcc89ylOLhAdt+bO5Nz4I4LO+BrKz+fw==" saltValue="ZIwjZ74dWYEbcH923uhlmA==" spinCount="100000" sheet="1" objects="1" scenarios="1"/>
  <mergeCells count="16">
    <mergeCell ref="F58:G58"/>
    <mergeCell ref="C54:D54"/>
    <mergeCell ref="C55:D55"/>
    <mergeCell ref="C56:D56"/>
    <mergeCell ref="A25:A33"/>
    <mergeCell ref="B25:B33"/>
    <mergeCell ref="A34:A43"/>
    <mergeCell ref="B34:B43"/>
    <mergeCell ref="A44:A56"/>
    <mergeCell ref="B44:B56"/>
    <mergeCell ref="A1:F1"/>
    <mergeCell ref="G1:H1"/>
    <mergeCell ref="A2:A24"/>
    <mergeCell ref="B2:B11"/>
    <mergeCell ref="B12:B21"/>
    <mergeCell ref="B22:B24"/>
  </mergeCells>
  <conditionalFormatting sqref="G2">
    <cfRule type="cellIs" dxfId="5" priority="7" operator="equal">
      <formula>TRUE</formula>
    </cfRule>
    <cfRule type="cellIs" dxfId="4" priority="8" operator="equal">
      <formula>FALSE</formula>
    </cfRule>
  </conditionalFormatting>
  <conditionalFormatting sqref="G3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G4:G54">
    <cfRule type="cellIs" dxfId="1" priority="1" operator="equal">
      <formula>TRUE</formula>
    </cfRule>
    <cfRule type="cellIs" dxfId="0" priority="2" operator="equal">
      <formula>FALSE</formula>
    </cfRule>
  </conditionalFormatting>
  <dataValidations count="2">
    <dataValidation type="whole" allowBlank="1" showInputMessage="1" showErrorMessage="1" sqref="F55:F56">
      <formula1>0</formula1>
      <formula2>30</formula2>
    </dataValidation>
    <dataValidation type="whole" allowBlank="1" showInputMessage="1" showErrorMessage="1" error="NO puede exceder 30 ECTS" prompt="Máximo 30 ECTS" sqref="F54">
      <formula1>0</formula1>
      <formula2>30</formula2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Header>&amp;L&amp;"-,Negrita"&amp;16Escuela de Ingenierías Industriales&amp;R&amp;"-,Negrita"&amp;16Universidad de Málaga</oddHeader>
    <oddFooter>&amp;LEn aplicación de lo aprobado en la Comisión de Reconocimientos de Estudios
sesión 24/10/2016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0</xdr:rowOff>
                  </from>
                  <to>
                    <xdr:col>8</xdr:col>
                    <xdr:colOff>133350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171450</xdr:rowOff>
                  </from>
                  <to>
                    <xdr:col>8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2</xdr:row>
                    <xdr:rowOff>180975</xdr:rowOff>
                  </from>
                  <to>
                    <xdr:col>8</xdr:col>
                    <xdr:colOff>133350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180975</xdr:rowOff>
                  </from>
                  <to>
                    <xdr:col>8</xdr:col>
                    <xdr:colOff>133350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180975</xdr:rowOff>
                  </from>
                  <to>
                    <xdr:col>8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123825</xdr:colOff>
                    <xdr:row>5</xdr:row>
                    <xdr:rowOff>171450</xdr:rowOff>
                  </from>
                  <to>
                    <xdr:col>8</xdr:col>
                    <xdr:colOff>133350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6</xdr:row>
                    <xdr:rowOff>180975</xdr:rowOff>
                  </from>
                  <to>
                    <xdr:col>8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180975</xdr:rowOff>
                  </from>
                  <to>
                    <xdr:col>8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171450</xdr:rowOff>
                  </from>
                  <to>
                    <xdr:col>8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180975</xdr:rowOff>
                  </from>
                  <to>
                    <xdr:col>8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180975</xdr:rowOff>
                  </from>
                  <to>
                    <xdr:col>8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180975</xdr:rowOff>
                  </from>
                  <to>
                    <xdr:col>8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171450</xdr:rowOff>
                  </from>
                  <to>
                    <xdr:col>8</xdr:col>
                    <xdr:colOff>133350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171450</xdr:rowOff>
                  </from>
                  <to>
                    <xdr:col>8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180975</xdr:rowOff>
                  </from>
                  <to>
                    <xdr:col>8</xdr:col>
                    <xdr:colOff>133350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180975</xdr:rowOff>
                  </from>
                  <to>
                    <xdr:col>8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180975</xdr:rowOff>
                  </from>
                  <to>
                    <xdr:col>8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171450</xdr:rowOff>
                  </from>
                  <to>
                    <xdr:col>8</xdr:col>
                    <xdr:colOff>133350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180975</xdr:rowOff>
                  </from>
                  <to>
                    <xdr:col>8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47</xdr:row>
                    <xdr:rowOff>0</xdr:rowOff>
                  </from>
                  <to>
                    <xdr:col>8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7</xdr:col>
                    <xdr:colOff>123825</xdr:colOff>
                    <xdr:row>47</xdr:row>
                    <xdr:rowOff>171450</xdr:rowOff>
                  </from>
                  <to>
                    <xdr:col>8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180975</xdr:rowOff>
                  </from>
                  <to>
                    <xdr:col>8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7</xdr:col>
                    <xdr:colOff>123825</xdr:colOff>
                    <xdr:row>39</xdr:row>
                    <xdr:rowOff>180975</xdr:rowOff>
                  </from>
                  <to>
                    <xdr:col>8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133350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180975</xdr:rowOff>
                  </from>
                  <to>
                    <xdr:col>8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190500</xdr:rowOff>
                  </from>
                  <to>
                    <xdr:col>8</xdr:col>
                    <xdr:colOff>133350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0</xdr:rowOff>
                  </from>
                  <to>
                    <xdr:col>8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7</xdr:col>
                    <xdr:colOff>123825</xdr:colOff>
                    <xdr:row>33</xdr:row>
                    <xdr:rowOff>0</xdr:rowOff>
                  </from>
                  <to>
                    <xdr:col>8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7</xdr:col>
                    <xdr:colOff>123825</xdr:colOff>
                    <xdr:row>49</xdr:row>
                    <xdr:rowOff>0</xdr:rowOff>
                  </from>
                  <to>
                    <xdr:col>8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7</xdr:col>
                    <xdr:colOff>123825</xdr:colOff>
                    <xdr:row>49</xdr:row>
                    <xdr:rowOff>190500</xdr:rowOff>
                  </from>
                  <to>
                    <xdr:col>8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7</xdr:col>
                    <xdr:colOff>123825</xdr:colOff>
                    <xdr:row>50</xdr:row>
                    <xdr:rowOff>190500</xdr:rowOff>
                  </from>
                  <to>
                    <xdr:col>8</xdr:col>
                    <xdr:colOff>133350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7</xdr:col>
                    <xdr:colOff>123825</xdr:colOff>
                    <xdr:row>51</xdr:row>
                    <xdr:rowOff>180975</xdr:rowOff>
                  </from>
                  <to>
                    <xdr:col>8</xdr:col>
                    <xdr:colOff>133350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0</xdr:rowOff>
                  </from>
                  <to>
                    <xdr:col>8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190500</xdr:rowOff>
                  </from>
                  <to>
                    <xdr:col>8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8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180975</xdr:rowOff>
                  </from>
                  <to>
                    <xdr:col>8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180975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190500</xdr:rowOff>
                  </from>
                  <to>
                    <xdr:col>8</xdr:col>
                    <xdr:colOff>133350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180975</xdr:rowOff>
                  </from>
                  <to>
                    <xdr:col>8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0</xdr:rowOff>
                  </from>
                  <to>
                    <xdr:col>8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7</xdr:col>
                    <xdr:colOff>123825</xdr:colOff>
                    <xdr:row>43</xdr:row>
                    <xdr:rowOff>0</xdr:rowOff>
                  </from>
                  <to>
                    <xdr:col>8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7</xdr:col>
                    <xdr:colOff>123825</xdr:colOff>
                    <xdr:row>43</xdr:row>
                    <xdr:rowOff>171450</xdr:rowOff>
                  </from>
                  <to>
                    <xdr:col>8</xdr:col>
                    <xdr:colOff>133350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171450</xdr:rowOff>
                  </from>
                  <to>
                    <xdr:col>8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7</xdr:col>
                    <xdr:colOff>123825</xdr:colOff>
                    <xdr:row>45</xdr:row>
                    <xdr:rowOff>171450</xdr:rowOff>
                  </from>
                  <to>
                    <xdr:col>8</xdr:col>
                    <xdr:colOff>133350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0</xdr:rowOff>
                  </from>
                  <to>
                    <xdr:col>8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171450</xdr:rowOff>
                  </from>
                  <to>
                    <xdr:col>8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171450</xdr:rowOff>
                  </from>
                  <to>
                    <xdr:col>8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7</xdr:col>
                    <xdr:colOff>123825</xdr:colOff>
                    <xdr:row>37</xdr:row>
                    <xdr:rowOff>0</xdr:rowOff>
                  </from>
                  <to>
                    <xdr:col>8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0</xdr:rowOff>
                  </from>
                  <to>
                    <xdr:col>8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0</xdr:rowOff>
                  </from>
                  <to>
                    <xdr:col>8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180975</xdr:rowOff>
                  </from>
                  <to>
                    <xdr:col>8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133350</xdr:rowOff>
                  </from>
                  <to>
                    <xdr:col>7</xdr:col>
                    <xdr:colOff>447675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180975</xdr:rowOff>
                  </from>
                  <to>
                    <xdr:col>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 IDIyDP+IM</vt:lpstr>
    </vt:vector>
  </TitlesOfParts>
  <Company>Universidad de Málaga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UMA</cp:lastModifiedBy>
  <cp:lastPrinted>2016-10-25T16:18:38Z</cp:lastPrinted>
  <dcterms:created xsi:type="dcterms:W3CDTF">2016-10-10T08:44:28Z</dcterms:created>
  <dcterms:modified xsi:type="dcterms:W3CDTF">2016-11-08T12:32:18Z</dcterms:modified>
</cp:coreProperties>
</file>